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Table1!$7:$8</definedName>
  </definedNames>
  <calcPr calcId="125725"/>
</workbook>
</file>

<file path=xl/calcChain.xml><?xml version="1.0" encoding="utf-8"?>
<calcChain xmlns="http://schemas.openxmlformats.org/spreadsheetml/2006/main">
  <c r="H12" i="1"/>
  <c r="H11"/>
  <c r="E21"/>
  <c r="E11"/>
  <c r="E10"/>
  <c r="E9"/>
  <c r="E58"/>
  <c r="G58"/>
  <c r="F58"/>
  <c r="E29"/>
  <c r="G16"/>
  <c r="F16"/>
  <c r="E16"/>
  <c r="H10"/>
  <c r="F53"/>
  <c r="E38"/>
  <c r="F14" l="1"/>
  <c r="G14"/>
  <c r="E14"/>
  <c r="F10"/>
  <c r="G10"/>
  <c r="F11"/>
  <c r="G11"/>
  <c r="F9"/>
  <c r="G9"/>
  <c r="H9"/>
  <c r="G18"/>
  <c r="F18"/>
  <c r="E18"/>
  <c r="G53"/>
  <c r="E53"/>
  <c r="G48"/>
  <c r="F48"/>
  <c r="E48"/>
  <c r="G43"/>
  <c r="F43"/>
  <c r="E43"/>
  <c r="F32"/>
  <c r="G32"/>
  <c r="E32"/>
  <c r="E30"/>
  <c r="F30"/>
  <c r="G30"/>
  <c r="F33"/>
  <c r="F23"/>
  <c r="G23"/>
  <c r="E23"/>
  <c r="F28"/>
  <c r="G28"/>
  <c r="E28"/>
  <c r="G33"/>
  <c r="F38"/>
  <c r="G38"/>
  <c r="E33"/>
  <c r="E13" l="1"/>
  <c r="G13"/>
  <c r="F13"/>
  <c r="H13" l="1"/>
</calcChain>
</file>

<file path=xl/sharedStrings.xml><?xml version="1.0" encoding="utf-8"?>
<sst xmlns="http://schemas.openxmlformats.org/spreadsheetml/2006/main" count="137" uniqueCount="38">
  <si>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</si>
  <si>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</si>
  <si>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</si>
  <si>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</si>
  <si>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</si>
  <si>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</si>
  <si>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</si>
  <si>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</si>
  <si>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</si>
  <si>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</si>
  <si>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</si>
  <si>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…</t>
  </si>
  <si>
    <t>Таблица 5</t>
  </si>
  <si>
    <t>Источник
финансового
обеспечения&lt;*&gt;</t>
  </si>
  <si>
    <t>Объем средств на реализацию, рублей&lt;**&gt;</t>
  </si>
  <si>
    <t>2019 год</t>
  </si>
  <si>
    <t>2020 год</t>
  </si>
  <si>
    <t>2021год</t>
  </si>
  <si>
    <t xml:space="preserve">Наменование мероприятия № 4. Развитие кадрового потенциала сферы образования и реализация мер государственной поддержки работников образования. (23 ОМ)
</t>
  </si>
  <si>
    <t xml:space="preserve">Наменование мероприятия № 5. Проведение оздоровительной компании детей и молодежи.  (41 ОМ)
</t>
  </si>
  <si>
    <t xml:space="preserve">Наменование мероприятия № 6. Противодействие злоупотреблению наркотиками и их незаконному обороту. (51  ОМ)
</t>
  </si>
  <si>
    <t xml:space="preserve">Наменование мероприятия № 8.  Участие в профилактике терроризма и экстремизма. (71 ОМ)
</t>
  </si>
  <si>
    <t xml:space="preserve">Наменование мероприятия № 7. Повышение безопасности дорожного движения. (61 ОМ)
</t>
  </si>
  <si>
    <t>Администрация Дубровского района Отдел образования администрации Дубровского района</t>
  </si>
  <si>
    <t>Приложение 2
к муниципальной программе  «Развитие образования Дубровского района на 2019 - 2021 гг.»</t>
  </si>
  <si>
    <t>1,2,3,4,5,6,7,8,9,10,13,15,16,17,18,21.</t>
  </si>
  <si>
    <t xml:space="preserve">Наменование мероприятия № 1. Повышение доступности и качества предоставления дошкольного, общего образования, дополнительного образования детей. (22 ОМ)
</t>
  </si>
  <si>
    <t>Наменование мероприятия №2. Реализация государственной политики в сфере образования на территории муниципального образования. (21 ОМ)</t>
  </si>
  <si>
    <t>2,11,19.</t>
  </si>
  <si>
    <t>1.</t>
  </si>
  <si>
    <t>Наменование мероприятия № 3. Повышение энергетической эффективности потребления тепла, газа, электроэнергии, воды и стимулирование использования энергосберегающих технологий. (11 ОМ)</t>
  </si>
  <si>
    <t>11,12.</t>
  </si>
  <si>
    <t>14.</t>
  </si>
  <si>
    <t>20.</t>
  </si>
  <si>
    <r>
      <t xml:space="preserve">Наименование муниципальной программы: </t>
    </r>
    <r>
      <rPr>
        <b/>
        <sz val="10"/>
        <color rgb="FF000000"/>
        <rFont val="Times New Roman"/>
        <family val="1"/>
        <charset val="204"/>
      </rPr>
      <t>Развитие образования Дубровского района на 2018 - 2020 гг</t>
    </r>
  </si>
  <si>
    <t>Приложение 1</t>
  </si>
  <si>
    <t xml:space="preserve">Наменование мероприятия № 9.  Создание в образовательных организациях условий для получения детьми-инвалидами качественного образования. (91 ОМ)
</t>
  </si>
  <si>
    <t>к постановлению администрации Дубровского района от 25.03.2019 г.№ 207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</si>
</sst>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9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4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0" borderId="0" xfId="0" applyNumberForma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7" fillId="0" borderId="0" xfId="0" applyNumberFormat="1" applyFon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showWhiteSpace="0" view="pageBreakPreview" topLeftCell="A49" zoomScale="60" zoomScaleNormal="100" workbookViewId="0">
      <selection activeCell="A61" sqref="A61:H61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20.5" customWidth="1"/>
    <col min="9" max="9" width="19.1640625" bestFit="1" customWidth="1"/>
    <col min="10" max="10" width="18.1640625" customWidth="1"/>
    <col min="11" max="11" width="17.83203125" customWidth="1"/>
    <col min="12" max="12" width="17.1640625" customWidth="1"/>
  </cols>
  <sheetData>
    <row r="1" spans="1:12">
      <c r="G1" s="18" t="s">
        <v>35</v>
      </c>
    </row>
    <row r="2" spans="1:12" ht="24" customHeight="1">
      <c r="D2" s="39" t="s">
        <v>37</v>
      </c>
      <c r="E2" s="39"/>
      <c r="F2" s="39"/>
      <c r="G2" s="39"/>
      <c r="H2" s="39"/>
    </row>
    <row r="3" spans="1:12">
      <c r="A3" t="s">
        <v>0</v>
      </c>
      <c r="G3" s="2" t="s">
        <v>12</v>
      </c>
    </row>
    <row r="4" spans="1:12" ht="31.5" customHeight="1">
      <c r="A4" s="1" t="s">
        <v>0</v>
      </c>
      <c r="B4" s="1" t="s">
        <v>0</v>
      </c>
      <c r="C4" s="1" t="s">
        <v>0</v>
      </c>
      <c r="D4" s="33" t="s">
        <v>24</v>
      </c>
      <c r="E4" s="34"/>
      <c r="F4" s="34"/>
      <c r="G4" s="34"/>
      <c r="H4" s="34"/>
    </row>
    <row r="5" spans="1:12" ht="15.75">
      <c r="A5" s="1"/>
      <c r="B5" s="1"/>
      <c r="C5" s="1"/>
      <c r="D5" s="7"/>
      <c r="E5" s="8"/>
      <c r="F5" s="8"/>
      <c r="H5" s="8"/>
    </row>
    <row r="6" spans="1:12">
      <c r="A6" s="35" t="s">
        <v>10</v>
      </c>
      <c r="B6" s="35"/>
      <c r="C6" s="35"/>
      <c r="D6" s="35"/>
      <c r="E6" s="35"/>
      <c r="F6" s="35"/>
      <c r="G6" s="35"/>
      <c r="H6" s="35"/>
    </row>
    <row r="7" spans="1:12">
      <c r="A7" s="36" t="s">
        <v>1</v>
      </c>
      <c r="B7" s="36" t="s">
        <v>2</v>
      </c>
      <c r="C7" s="36" t="s">
        <v>3</v>
      </c>
      <c r="D7" s="38" t="s">
        <v>13</v>
      </c>
      <c r="E7" s="38" t="s">
        <v>14</v>
      </c>
      <c r="F7" s="36"/>
      <c r="G7" s="36"/>
      <c r="H7" s="36" t="s">
        <v>4</v>
      </c>
    </row>
    <row r="8" spans="1:12" ht="81" customHeight="1">
      <c r="A8" s="37" t="s">
        <v>0</v>
      </c>
      <c r="B8" s="37" t="s">
        <v>0</v>
      </c>
      <c r="C8" s="36" t="s">
        <v>0</v>
      </c>
      <c r="D8" s="36" t="s">
        <v>0</v>
      </c>
      <c r="E8" s="9" t="s">
        <v>15</v>
      </c>
      <c r="F8" s="9" t="s">
        <v>16</v>
      </c>
      <c r="G8" s="9" t="s">
        <v>17</v>
      </c>
      <c r="H8" s="36" t="s">
        <v>0</v>
      </c>
    </row>
    <row r="9" spans="1:12" ht="37.5" customHeight="1">
      <c r="A9" s="21">
        <v>1</v>
      </c>
      <c r="B9" s="26" t="s">
        <v>34</v>
      </c>
      <c r="C9" s="19" t="s">
        <v>23</v>
      </c>
      <c r="D9" s="10" t="s">
        <v>5</v>
      </c>
      <c r="E9" s="11">
        <f>E19+E24+E29+E34+E39+E44+E49+E14+E54</f>
        <v>123312383.22</v>
      </c>
      <c r="F9" s="11">
        <f t="shared" ref="F9:G9" si="0">F19+F24+F29+F34+F39+F44+F49+F14</f>
        <v>123242398</v>
      </c>
      <c r="G9" s="11">
        <f t="shared" si="0"/>
        <v>123242398</v>
      </c>
      <c r="H9" s="11">
        <f>E9+F9+G9</f>
        <v>369797179.22000003</v>
      </c>
      <c r="I9" s="17">
        <v>175003304</v>
      </c>
      <c r="J9" s="17">
        <v>171971048</v>
      </c>
      <c r="K9" s="17">
        <v>170657587.59999999</v>
      </c>
    </row>
    <row r="10" spans="1:12" ht="38.25">
      <c r="A10" s="22"/>
      <c r="B10" s="27"/>
      <c r="C10" s="19"/>
      <c r="D10" s="6" t="s">
        <v>6</v>
      </c>
      <c r="E10" s="11">
        <f>E20+E25+E30+E35+E40+E45+E50+E15+E55</f>
        <v>800000</v>
      </c>
      <c r="F10" s="11">
        <f t="shared" ref="F10:G10" si="1">F20+F25+F30+F35+F40+F45+F50+F15</f>
        <v>0</v>
      </c>
      <c r="G10" s="11">
        <f t="shared" si="1"/>
        <v>0</v>
      </c>
      <c r="H10" s="11">
        <f t="shared" ref="H10:H13" si="2">E10+F10+G10</f>
        <v>800000</v>
      </c>
    </row>
    <row r="11" spans="1:12" ht="25.5">
      <c r="A11" s="22"/>
      <c r="B11" s="5" t="s">
        <v>0</v>
      </c>
      <c r="C11" s="19"/>
      <c r="D11" s="6" t="s">
        <v>7</v>
      </c>
      <c r="E11" s="11">
        <f>E21+E26+E31+E36+E41+E46+E51+E16+E56</f>
        <v>51760906</v>
      </c>
      <c r="F11" s="11">
        <f t="shared" ref="F11:G11" si="3">F21+F26+F31+F36+F41+F46+F51+F16</f>
        <v>48728650</v>
      </c>
      <c r="G11" s="11">
        <f t="shared" si="3"/>
        <v>47415189.600000001</v>
      </c>
      <c r="H11" s="11">
        <f>E11+F11+G11</f>
        <v>147904745.59999999</v>
      </c>
    </row>
    <row r="12" spans="1:12" ht="25.5">
      <c r="A12" s="22"/>
      <c r="B12" s="5" t="s">
        <v>0</v>
      </c>
      <c r="C12" s="19"/>
      <c r="D12" s="6" t="s">
        <v>8</v>
      </c>
      <c r="E12" s="11">
        <v>5755000</v>
      </c>
      <c r="F12" s="11">
        <v>5755000</v>
      </c>
      <c r="G12" s="11">
        <v>5755000</v>
      </c>
      <c r="H12" s="11">
        <f>E12+F12+G12</f>
        <v>17265000</v>
      </c>
    </row>
    <row r="13" spans="1:12">
      <c r="A13" s="23"/>
      <c r="B13" s="12" t="s">
        <v>0</v>
      </c>
      <c r="C13" s="20"/>
      <c r="D13" s="13" t="s">
        <v>9</v>
      </c>
      <c r="E13" s="14">
        <f>SUM(E9:E12)</f>
        <v>181628289.22</v>
      </c>
      <c r="F13" s="14">
        <f>SUM(F9:F12)</f>
        <v>177726048</v>
      </c>
      <c r="G13" s="14">
        <f>SUM(G9:G12)</f>
        <v>176412587.59999999</v>
      </c>
      <c r="H13" s="11">
        <f t="shared" si="2"/>
        <v>535766924.82000005</v>
      </c>
      <c r="I13">
        <v>181628289.22</v>
      </c>
      <c r="J13">
        <v>177726048</v>
      </c>
      <c r="K13">
        <v>176412587.59999999</v>
      </c>
      <c r="L13">
        <v>535766924.81999999</v>
      </c>
    </row>
    <row r="14" spans="1:12" ht="37.5" customHeight="1">
      <c r="A14" s="21">
        <v>2</v>
      </c>
      <c r="B14" s="28" t="s">
        <v>26</v>
      </c>
      <c r="C14" s="19" t="s">
        <v>23</v>
      </c>
      <c r="D14" s="6" t="s">
        <v>5</v>
      </c>
      <c r="E14" s="11">
        <f>76765918+40389064+1191416</f>
        <v>118346398</v>
      </c>
      <c r="F14" s="11">
        <f t="shared" ref="F14:G14" si="4">76765918+40389064+1191416</f>
        <v>118346398</v>
      </c>
      <c r="G14" s="11">
        <f t="shared" si="4"/>
        <v>118346398</v>
      </c>
      <c r="H14" s="10" t="s">
        <v>25</v>
      </c>
    </row>
    <row r="15" spans="1:12" ht="38.25">
      <c r="A15" s="22"/>
      <c r="B15" s="27"/>
      <c r="C15" s="19"/>
      <c r="D15" s="6" t="s">
        <v>6</v>
      </c>
      <c r="E15" s="11">
        <v>0</v>
      </c>
      <c r="F15" s="11">
        <v>0</v>
      </c>
      <c r="G15" s="11">
        <v>0</v>
      </c>
      <c r="H15" s="6"/>
    </row>
    <row r="16" spans="1:12" ht="25.5">
      <c r="A16" s="22"/>
      <c r="B16" s="5" t="s">
        <v>0</v>
      </c>
      <c r="C16" s="19"/>
      <c r="D16" s="6" t="s">
        <v>7</v>
      </c>
      <c r="E16" s="11">
        <f>8700000+18881536+801730+250000+2481000+35000</f>
        <v>31149266</v>
      </c>
      <c r="F16" s="11">
        <f>6195780+18933574+810540+0+2481000+35000</f>
        <v>28455894</v>
      </c>
      <c r="G16" s="11">
        <f>4565350+18931663+819450+100000+2481000+35000</f>
        <v>26932463</v>
      </c>
      <c r="H16" s="6"/>
    </row>
    <row r="17" spans="1:8" ht="25.5">
      <c r="A17" s="22"/>
      <c r="B17" s="5" t="s">
        <v>0</v>
      </c>
      <c r="C17" s="19"/>
      <c r="D17" s="6" t="s">
        <v>8</v>
      </c>
      <c r="E17" s="11">
        <v>5755000</v>
      </c>
      <c r="F17" s="11">
        <v>5755000</v>
      </c>
      <c r="G17" s="11">
        <v>5755000</v>
      </c>
      <c r="H17" s="6"/>
    </row>
    <row r="18" spans="1:8" ht="18.75" customHeight="1">
      <c r="A18" s="23"/>
      <c r="B18" s="12" t="s">
        <v>0</v>
      </c>
      <c r="C18" s="20"/>
      <c r="D18" s="13" t="s">
        <v>9</v>
      </c>
      <c r="E18" s="14">
        <f>SUM(E14:E17)</f>
        <v>155250664</v>
      </c>
      <c r="F18" s="14">
        <f>SUM(F14:F17)</f>
        <v>152557292</v>
      </c>
      <c r="G18" s="14">
        <f>SUM(G14:G17)</f>
        <v>151033861</v>
      </c>
      <c r="H18" s="13" t="s">
        <v>0</v>
      </c>
    </row>
    <row r="19" spans="1:8" ht="39.75" customHeight="1">
      <c r="A19" s="21">
        <v>3</v>
      </c>
      <c r="B19" s="28" t="s">
        <v>27</v>
      </c>
      <c r="C19" s="19" t="s">
        <v>23</v>
      </c>
      <c r="D19" s="6" t="s">
        <v>5</v>
      </c>
      <c r="E19" s="11">
        <v>0</v>
      </c>
      <c r="F19" s="11">
        <v>0</v>
      </c>
      <c r="G19" s="11">
        <v>0</v>
      </c>
      <c r="H19" s="10" t="s">
        <v>28</v>
      </c>
    </row>
    <row r="20" spans="1:8" ht="38.25">
      <c r="A20" s="22"/>
      <c r="B20" s="27"/>
      <c r="C20" s="19"/>
      <c r="D20" s="6" t="s">
        <v>6</v>
      </c>
      <c r="E20" s="11">
        <v>0</v>
      </c>
      <c r="F20" s="11">
        <v>0</v>
      </c>
      <c r="G20" s="11">
        <v>0</v>
      </c>
      <c r="H20" s="6"/>
    </row>
    <row r="21" spans="1:8" ht="25.5">
      <c r="A21" s="22"/>
      <c r="B21" s="5" t="s">
        <v>0</v>
      </c>
      <c r="C21" s="19"/>
      <c r="D21" s="6" t="s">
        <v>7</v>
      </c>
      <c r="E21" s="11">
        <f>20090520-65451.15</f>
        <v>20025068.850000001</v>
      </c>
      <c r="F21" s="11">
        <v>19801636</v>
      </c>
      <c r="G21" s="11">
        <v>20011606.600000001</v>
      </c>
      <c r="H21" s="6"/>
    </row>
    <row r="22" spans="1:8" ht="25.5">
      <c r="A22" s="22"/>
      <c r="B22" s="5" t="s">
        <v>0</v>
      </c>
      <c r="C22" s="19"/>
      <c r="D22" s="6" t="s">
        <v>8</v>
      </c>
      <c r="E22" s="11">
        <v>0</v>
      </c>
      <c r="F22" s="11">
        <v>0</v>
      </c>
      <c r="G22" s="11">
        <v>0</v>
      </c>
      <c r="H22" s="6"/>
    </row>
    <row r="23" spans="1:8">
      <c r="A23" s="23"/>
      <c r="B23" s="12" t="s">
        <v>0</v>
      </c>
      <c r="C23" s="20"/>
      <c r="D23" s="13" t="s">
        <v>9</v>
      </c>
      <c r="E23" s="14">
        <f>SUM(E19:E22)</f>
        <v>20025068.850000001</v>
      </c>
      <c r="F23" s="14">
        <f>SUM(F19:F22)</f>
        <v>19801636</v>
      </c>
      <c r="G23" s="14">
        <f>SUM(G19:G22)</f>
        <v>20011606.600000001</v>
      </c>
      <c r="H23" s="13" t="s">
        <v>0</v>
      </c>
    </row>
    <row r="24" spans="1:8" ht="89.25">
      <c r="A24" s="21">
        <v>4</v>
      </c>
      <c r="B24" s="15" t="s">
        <v>30</v>
      </c>
      <c r="C24" s="19" t="s">
        <v>23</v>
      </c>
      <c r="D24" s="6" t="s">
        <v>5</v>
      </c>
      <c r="E24" s="11">
        <v>0</v>
      </c>
      <c r="F24" s="11">
        <v>0</v>
      </c>
      <c r="G24" s="11">
        <v>0</v>
      </c>
      <c r="H24" s="10" t="s">
        <v>29</v>
      </c>
    </row>
    <row r="25" spans="1:8" ht="38.25">
      <c r="A25" s="22"/>
      <c r="B25" s="5"/>
      <c r="C25" s="19"/>
      <c r="D25" s="6" t="s">
        <v>6</v>
      </c>
      <c r="E25" s="11">
        <v>0</v>
      </c>
      <c r="F25" s="11">
        <v>0</v>
      </c>
      <c r="G25" s="11">
        <v>0</v>
      </c>
      <c r="H25" s="6"/>
    </row>
    <row r="26" spans="1:8" ht="25.5">
      <c r="A26" s="22"/>
      <c r="B26" s="5" t="s">
        <v>0</v>
      </c>
      <c r="C26" s="19"/>
      <c r="D26" s="6" t="s">
        <v>7</v>
      </c>
      <c r="E26" s="11">
        <v>47000</v>
      </c>
      <c r="F26" s="11">
        <v>47000</v>
      </c>
      <c r="G26" s="11">
        <v>47000</v>
      </c>
      <c r="H26" s="6"/>
    </row>
    <row r="27" spans="1:8" ht="25.5">
      <c r="A27" s="22"/>
      <c r="B27" s="5" t="s">
        <v>0</v>
      </c>
      <c r="C27" s="19"/>
      <c r="D27" s="6" t="s">
        <v>8</v>
      </c>
      <c r="E27" s="11">
        <v>0</v>
      </c>
      <c r="F27" s="11">
        <v>0</v>
      </c>
      <c r="G27" s="11">
        <v>0</v>
      </c>
      <c r="H27" s="6"/>
    </row>
    <row r="28" spans="1:8">
      <c r="A28" s="23"/>
      <c r="B28" s="12" t="s">
        <v>0</v>
      </c>
      <c r="C28" s="20"/>
      <c r="D28" s="13" t="s">
        <v>9</v>
      </c>
      <c r="E28" s="14">
        <f>SUM(E24:E27)</f>
        <v>47000</v>
      </c>
      <c r="F28" s="14">
        <f>SUM(F24:F27)</f>
        <v>47000</v>
      </c>
      <c r="G28" s="14">
        <f>SUM(G24:G27)</f>
        <v>47000</v>
      </c>
      <c r="H28" s="13" t="s">
        <v>0</v>
      </c>
    </row>
    <row r="29" spans="1:8" ht="45.75" customHeight="1">
      <c r="A29" s="21">
        <v>5</v>
      </c>
      <c r="B29" s="28" t="s">
        <v>18</v>
      </c>
      <c r="C29" s="19" t="s">
        <v>23</v>
      </c>
      <c r="D29" s="6" t="s">
        <v>5</v>
      </c>
      <c r="E29" s="11">
        <f>4287600+420</f>
        <v>4288020</v>
      </c>
      <c r="F29" s="11">
        <v>4287600</v>
      </c>
      <c r="G29" s="11">
        <v>4287600</v>
      </c>
      <c r="H29" s="10" t="s">
        <v>31</v>
      </c>
    </row>
    <row r="30" spans="1:8" ht="38.25">
      <c r="A30" s="22"/>
      <c r="B30" s="27"/>
      <c r="C30" s="19"/>
      <c r="D30" s="6" t="s">
        <v>6</v>
      </c>
      <c r="E30" s="11">
        <f t="shared" ref="E30:G32" si="5">E35+E50</f>
        <v>0</v>
      </c>
      <c r="F30" s="11">
        <f t="shared" si="5"/>
        <v>0</v>
      </c>
      <c r="G30" s="11">
        <f t="shared" si="5"/>
        <v>0</v>
      </c>
      <c r="H30" s="6"/>
    </row>
    <row r="31" spans="1:8" ht="25.5">
      <c r="A31" s="22"/>
      <c r="B31" s="5" t="s">
        <v>0</v>
      </c>
      <c r="C31" s="19"/>
      <c r="D31" s="6" t="s">
        <v>7</v>
      </c>
      <c r="E31" s="11">
        <v>36720</v>
      </c>
      <c r="F31" s="11">
        <v>36720</v>
      </c>
      <c r="G31" s="11">
        <v>36720</v>
      </c>
      <c r="H31" s="6"/>
    </row>
    <row r="32" spans="1:8" ht="25.5">
      <c r="A32" s="22"/>
      <c r="B32" s="5" t="s">
        <v>0</v>
      </c>
      <c r="C32" s="19"/>
      <c r="D32" s="6" t="s">
        <v>8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6"/>
    </row>
    <row r="33" spans="1:8">
      <c r="A33" s="23"/>
      <c r="B33" s="12" t="s">
        <v>0</v>
      </c>
      <c r="C33" s="20"/>
      <c r="D33" s="13" t="s">
        <v>9</v>
      </c>
      <c r="E33" s="14">
        <f>SUM(E29:E32)</f>
        <v>4324740</v>
      </c>
      <c r="F33" s="14">
        <f>SUM(F29:F32)</f>
        <v>4324320</v>
      </c>
      <c r="G33" s="14">
        <f>SUM(G29:G32)</f>
        <v>4324320</v>
      </c>
      <c r="H33" s="13" t="s">
        <v>0</v>
      </c>
    </row>
    <row r="34" spans="1:8" ht="41.25" customHeight="1">
      <c r="A34" s="21">
        <v>6</v>
      </c>
      <c r="B34" s="28" t="s">
        <v>19</v>
      </c>
      <c r="C34" s="19" t="s">
        <v>23</v>
      </c>
      <c r="D34" s="6" t="s">
        <v>5</v>
      </c>
      <c r="E34" s="11">
        <v>608400</v>
      </c>
      <c r="F34" s="11">
        <v>608400</v>
      </c>
      <c r="G34" s="11">
        <v>608400</v>
      </c>
      <c r="H34" s="10" t="s">
        <v>32</v>
      </c>
    </row>
    <row r="35" spans="1:8" ht="38.25">
      <c r="A35" s="22"/>
      <c r="B35" s="27"/>
      <c r="C35" s="19"/>
      <c r="D35" s="6" t="s">
        <v>6</v>
      </c>
      <c r="E35" s="11">
        <v>0</v>
      </c>
      <c r="F35" s="11">
        <v>0</v>
      </c>
      <c r="G35" s="11">
        <v>0</v>
      </c>
      <c r="H35" s="6"/>
    </row>
    <row r="36" spans="1:8" ht="25.5">
      <c r="A36" s="22"/>
      <c r="B36" s="27"/>
      <c r="C36" s="19"/>
      <c r="D36" s="6" t="s">
        <v>7</v>
      </c>
      <c r="E36" s="11">
        <v>257400</v>
      </c>
      <c r="F36" s="11">
        <v>257400</v>
      </c>
      <c r="G36" s="11">
        <v>257400</v>
      </c>
      <c r="H36" s="6"/>
    </row>
    <row r="37" spans="1:8" ht="25.5">
      <c r="A37" s="22"/>
      <c r="B37" s="27"/>
      <c r="C37" s="19"/>
      <c r="D37" s="6" t="s">
        <v>8</v>
      </c>
      <c r="E37" s="11">
        <v>0</v>
      </c>
      <c r="F37" s="11">
        <v>0</v>
      </c>
      <c r="G37" s="11">
        <v>0</v>
      </c>
      <c r="H37" s="6"/>
    </row>
    <row r="38" spans="1:8">
      <c r="A38" s="23"/>
      <c r="B38" s="12" t="s">
        <v>0</v>
      </c>
      <c r="C38" s="20"/>
      <c r="D38" s="13" t="s">
        <v>9</v>
      </c>
      <c r="E38" s="14">
        <f>SUM(E34:E37)</f>
        <v>865800</v>
      </c>
      <c r="F38" s="14">
        <f>SUM(F34:F37)</f>
        <v>865800</v>
      </c>
      <c r="G38" s="14">
        <f>SUM(G34:G37)</f>
        <v>865800</v>
      </c>
      <c r="H38" s="13" t="s">
        <v>0</v>
      </c>
    </row>
    <row r="39" spans="1:8" ht="40.5" customHeight="1">
      <c r="A39" s="21">
        <v>7</v>
      </c>
      <c r="B39" s="28" t="s">
        <v>20</v>
      </c>
      <c r="C39" s="19" t="s">
        <v>23</v>
      </c>
      <c r="D39" s="6" t="s">
        <v>5</v>
      </c>
      <c r="E39" s="11">
        <v>0</v>
      </c>
      <c r="F39" s="11">
        <v>0</v>
      </c>
      <c r="G39" s="11">
        <v>0</v>
      </c>
      <c r="H39" s="10" t="s">
        <v>33</v>
      </c>
    </row>
    <row r="40" spans="1:8" ht="40.5" customHeight="1">
      <c r="A40" s="22"/>
      <c r="B40" s="27"/>
      <c r="C40" s="19"/>
      <c r="D40" s="6" t="s">
        <v>6</v>
      </c>
      <c r="E40" s="11">
        <v>0</v>
      </c>
      <c r="F40" s="11">
        <v>0</v>
      </c>
      <c r="G40" s="11">
        <v>0</v>
      </c>
      <c r="H40" s="6"/>
    </row>
    <row r="41" spans="1:8" ht="29.25" customHeight="1">
      <c r="A41" s="22"/>
      <c r="B41" s="16"/>
      <c r="C41" s="19"/>
      <c r="D41" s="6" t="s">
        <v>7</v>
      </c>
      <c r="E41" s="11">
        <v>50000</v>
      </c>
      <c r="F41" s="11">
        <v>50000</v>
      </c>
      <c r="G41" s="11">
        <v>50000</v>
      </c>
      <c r="H41" s="6"/>
    </row>
    <row r="42" spans="1:8" ht="24.75" customHeight="1">
      <c r="A42" s="22"/>
      <c r="B42" s="16"/>
      <c r="C42" s="19"/>
      <c r="D42" s="6" t="s">
        <v>8</v>
      </c>
      <c r="E42" s="11">
        <v>0</v>
      </c>
      <c r="F42" s="11">
        <v>0</v>
      </c>
      <c r="G42" s="11">
        <v>0</v>
      </c>
      <c r="H42" s="6"/>
    </row>
    <row r="43" spans="1:8" ht="18.75" customHeight="1">
      <c r="A43" s="23"/>
      <c r="B43" s="16"/>
      <c r="C43" s="20"/>
      <c r="D43" s="13" t="s">
        <v>9</v>
      </c>
      <c r="E43" s="14">
        <f>SUM(E39:E42)</f>
        <v>50000</v>
      </c>
      <c r="F43" s="14">
        <f>SUM(F39:F42)</f>
        <v>50000</v>
      </c>
      <c r="G43" s="14">
        <f>SUM(G39:G42)</f>
        <v>50000</v>
      </c>
      <c r="H43" s="13" t="s">
        <v>0</v>
      </c>
    </row>
    <row r="44" spans="1:8" ht="40.5" customHeight="1">
      <c r="A44" s="21">
        <v>8</v>
      </c>
      <c r="B44" s="15" t="s">
        <v>22</v>
      </c>
      <c r="C44" s="19" t="s">
        <v>23</v>
      </c>
      <c r="D44" s="6" t="s">
        <v>5</v>
      </c>
      <c r="E44" s="11">
        <v>0</v>
      </c>
      <c r="F44" s="11">
        <v>0</v>
      </c>
      <c r="G44" s="11">
        <v>0</v>
      </c>
      <c r="H44" s="10" t="s">
        <v>33</v>
      </c>
    </row>
    <row r="45" spans="1:8" ht="40.5" customHeight="1">
      <c r="A45" s="22"/>
      <c r="B45" s="16"/>
      <c r="C45" s="19"/>
      <c r="D45" s="6" t="s">
        <v>6</v>
      </c>
      <c r="E45" s="11">
        <v>0</v>
      </c>
      <c r="F45" s="11">
        <v>0</v>
      </c>
      <c r="G45" s="11">
        <v>0</v>
      </c>
      <c r="H45" s="6" t="s">
        <v>11</v>
      </c>
    </row>
    <row r="46" spans="1:8" ht="40.5" customHeight="1">
      <c r="A46" s="22"/>
      <c r="B46" s="16"/>
      <c r="C46" s="19"/>
      <c r="D46" s="6" t="s">
        <v>7</v>
      </c>
      <c r="E46" s="11">
        <v>50000</v>
      </c>
      <c r="F46" s="11">
        <v>50000</v>
      </c>
      <c r="G46" s="11">
        <v>50000</v>
      </c>
      <c r="H46" s="6" t="s">
        <v>11</v>
      </c>
    </row>
    <row r="47" spans="1:8" ht="40.5" customHeight="1">
      <c r="A47" s="22"/>
      <c r="B47" s="16"/>
      <c r="C47" s="19"/>
      <c r="D47" s="6" t="s">
        <v>8</v>
      </c>
      <c r="E47" s="11">
        <v>0</v>
      </c>
      <c r="F47" s="11">
        <v>0</v>
      </c>
      <c r="G47" s="11">
        <v>0</v>
      </c>
      <c r="H47" s="6" t="s">
        <v>11</v>
      </c>
    </row>
    <row r="48" spans="1:8" ht="40.5" customHeight="1">
      <c r="A48" s="23"/>
      <c r="B48" s="16"/>
      <c r="C48" s="20"/>
      <c r="D48" s="13" t="s">
        <v>9</v>
      </c>
      <c r="E48" s="14">
        <f>SUM(E44:E47)</f>
        <v>50000</v>
      </c>
      <c r="F48" s="14">
        <f>SUM(F44:F47)</f>
        <v>50000</v>
      </c>
      <c r="G48" s="14">
        <f>SUM(G44:G47)</f>
        <v>50000</v>
      </c>
      <c r="H48" s="13" t="s">
        <v>0</v>
      </c>
    </row>
    <row r="49" spans="1:9" ht="44.25" customHeight="1">
      <c r="A49" s="21">
        <v>9</v>
      </c>
      <c r="B49" s="15" t="s">
        <v>21</v>
      </c>
      <c r="C49" s="19" t="s">
        <v>23</v>
      </c>
      <c r="D49" s="6" t="s">
        <v>5</v>
      </c>
      <c r="E49" s="11">
        <v>0</v>
      </c>
      <c r="F49" s="11">
        <v>0</v>
      </c>
      <c r="G49" s="11">
        <v>0</v>
      </c>
      <c r="H49" s="10" t="s">
        <v>29</v>
      </c>
    </row>
    <row r="50" spans="1:9" ht="38.25">
      <c r="A50" s="22"/>
      <c r="B50" s="5" t="s">
        <v>0</v>
      </c>
      <c r="C50" s="19"/>
      <c r="D50" s="6" t="s">
        <v>6</v>
      </c>
      <c r="E50" s="11">
        <v>0</v>
      </c>
      <c r="F50" s="11">
        <v>0</v>
      </c>
      <c r="G50" s="11">
        <v>0</v>
      </c>
      <c r="H50" s="6"/>
    </row>
    <row r="51" spans="1:9" ht="25.5">
      <c r="A51" s="22"/>
      <c r="B51" s="5" t="s">
        <v>0</v>
      </c>
      <c r="C51" s="19"/>
      <c r="D51" s="6" t="s">
        <v>7</v>
      </c>
      <c r="E51" s="11">
        <v>80000</v>
      </c>
      <c r="F51" s="11">
        <v>30000</v>
      </c>
      <c r="G51" s="11">
        <v>30000</v>
      </c>
      <c r="H51" s="6"/>
    </row>
    <row r="52" spans="1:9" ht="25.5">
      <c r="A52" s="22"/>
      <c r="B52" s="5" t="s">
        <v>0</v>
      </c>
      <c r="C52" s="19"/>
      <c r="D52" s="6" t="s">
        <v>8</v>
      </c>
      <c r="E52" s="11">
        <v>0</v>
      </c>
      <c r="F52" s="11">
        <v>0</v>
      </c>
      <c r="G52" s="11">
        <v>0</v>
      </c>
      <c r="H52" s="6"/>
    </row>
    <row r="53" spans="1:9">
      <c r="A53" s="23"/>
      <c r="B53" s="12" t="s">
        <v>0</v>
      </c>
      <c r="C53" s="20"/>
      <c r="D53" s="13" t="s">
        <v>9</v>
      </c>
      <c r="E53" s="14">
        <f>SUM(E49:E52)</f>
        <v>80000</v>
      </c>
      <c r="F53" s="14">
        <f>SUM(F49:F52)</f>
        <v>30000</v>
      </c>
      <c r="G53" s="14">
        <f>SUM(G49:G52)</f>
        <v>30000</v>
      </c>
      <c r="H53" s="13" t="s">
        <v>0</v>
      </c>
    </row>
    <row r="54" spans="1:9" ht="40.5" customHeight="1">
      <c r="A54" s="21">
        <v>9</v>
      </c>
      <c r="B54" s="24" t="s">
        <v>36</v>
      </c>
      <c r="C54" s="19" t="s">
        <v>23</v>
      </c>
      <c r="D54" s="6" t="s">
        <v>5</v>
      </c>
      <c r="E54" s="11">
        <v>69565.22</v>
      </c>
      <c r="F54" s="11">
        <v>0</v>
      </c>
      <c r="G54" s="11">
        <v>0</v>
      </c>
      <c r="H54" s="10" t="s">
        <v>29</v>
      </c>
    </row>
    <row r="55" spans="1:9" ht="29.25" customHeight="1">
      <c r="A55" s="22"/>
      <c r="B55" s="25"/>
      <c r="C55" s="19"/>
      <c r="D55" s="6" t="s">
        <v>6</v>
      </c>
      <c r="E55" s="11">
        <v>800000</v>
      </c>
      <c r="F55" s="11">
        <v>0</v>
      </c>
      <c r="G55" s="11">
        <v>0</v>
      </c>
      <c r="H55" s="6"/>
    </row>
    <row r="56" spans="1:9" ht="25.5">
      <c r="A56" s="22"/>
      <c r="B56" s="5" t="s">
        <v>0</v>
      </c>
      <c r="C56" s="19"/>
      <c r="D56" s="6" t="s">
        <v>7</v>
      </c>
      <c r="E56" s="11">
        <v>65451.15</v>
      </c>
      <c r="F56" s="11">
        <v>0</v>
      </c>
      <c r="G56" s="11">
        <v>30000</v>
      </c>
      <c r="H56" s="6"/>
    </row>
    <row r="57" spans="1:9" ht="25.5">
      <c r="A57" s="22"/>
      <c r="B57" s="5" t="s">
        <v>0</v>
      </c>
      <c r="C57" s="19"/>
      <c r="D57" s="6" t="s">
        <v>8</v>
      </c>
      <c r="E57" s="11">
        <v>0</v>
      </c>
      <c r="F57" s="11">
        <v>0</v>
      </c>
      <c r="G57" s="11">
        <v>0</v>
      </c>
      <c r="H57" s="6"/>
    </row>
    <row r="58" spans="1:9">
      <c r="A58" s="23"/>
      <c r="B58" s="12" t="s">
        <v>0</v>
      </c>
      <c r="C58" s="20"/>
      <c r="D58" s="13" t="s">
        <v>9</v>
      </c>
      <c r="E58" s="14">
        <f>SUM(E54:E57)</f>
        <v>935016.37</v>
      </c>
      <c r="F58" s="14">
        <f>SUM(F54:F57)</f>
        <v>0</v>
      </c>
      <c r="G58" s="14">
        <f>SUM(G54:G57)</f>
        <v>30000</v>
      </c>
      <c r="H58" s="13" t="s">
        <v>0</v>
      </c>
    </row>
    <row r="59" spans="1:9" ht="15">
      <c r="A59" s="29"/>
      <c r="B59" s="29"/>
      <c r="C59" s="29"/>
      <c r="D59" s="29"/>
      <c r="E59" s="29"/>
      <c r="F59" s="29"/>
      <c r="G59" s="29"/>
      <c r="H59" s="29"/>
    </row>
    <row r="60" spans="1:9" ht="33" customHeight="1">
      <c r="A60" s="32"/>
      <c r="B60" s="32"/>
      <c r="C60" s="32"/>
      <c r="D60" s="32"/>
      <c r="E60" s="32"/>
      <c r="F60" s="32"/>
      <c r="G60" s="32"/>
      <c r="H60" s="32"/>
    </row>
    <row r="61" spans="1:9" ht="28.5" customHeight="1">
      <c r="A61" s="31"/>
      <c r="B61" s="31"/>
      <c r="C61" s="31"/>
      <c r="D61" s="31"/>
      <c r="E61" s="31"/>
      <c r="F61" s="31"/>
      <c r="G61" s="31"/>
      <c r="H61" s="31"/>
      <c r="I61" s="4"/>
    </row>
    <row r="62" spans="1:9" ht="58.5" customHeight="1">
      <c r="A62" s="31"/>
      <c r="B62" s="31"/>
      <c r="C62" s="31"/>
      <c r="D62" s="31"/>
      <c r="E62" s="31"/>
      <c r="F62" s="31"/>
      <c r="G62" s="31"/>
      <c r="H62" s="31"/>
      <c r="I62" s="3"/>
    </row>
    <row r="63" spans="1:9" ht="34.5" customHeight="1">
      <c r="A63" s="30"/>
      <c r="B63" s="30"/>
      <c r="C63" s="30"/>
      <c r="D63" s="30"/>
      <c r="E63" s="30"/>
      <c r="F63" s="30"/>
      <c r="G63" s="30"/>
      <c r="H63" s="30"/>
    </row>
  </sheetData>
  <mergeCells count="41">
    <mergeCell ref="C19:C23"/>
    <mergeCell ref="C49:C53"/>
    <mergeCell ref="C29:C33"/>
    <mergeCell ref="C34:C38"/>
    <mergeCell ref="A19:A23"/>
    <mergeCell ref="A39:A43"/>
    <mergeCell ref="A44:A48"/>
    <mergeCell ref="C39:C43"/>
    <mergeCell ref="C44:C48"/>
    <mergeCell ref="D2:H2"/>
    <mergeCell ref="D4:H4"/>
    <mergeCell ref="A6:H6"/>
    <mergeCell ref="A7:A8"/>
    <mergeCell ref="B7:B8"/>
    <mergeCell ref="C7:C8"/>
    <mergeCell ref="D7:D8"/>
    <mergeCell ref="E7:G7"/>
    <mergeCell ref="H7:H8"/>
    <mergeCell ref="A54:A58"/>
    <mergeCell ref="C54:C58"/>
    <mergeCell ref="A59:H59"/>
    <mergeCell ref="A63:H63"/>
    <mergeCell ref="A61:H61"/>
    <mergeCell ref="A62:H62"/>
    <mergeCell ref="A60:H60"/>
    <mergeCell ref="C14:C18"/>
    <mergeCell ref="C9:C13"/>
    <mergeCell ref="A9:A13"/>
    <mergeCell ref="A14:A18"/>
    <mergeCell ref="B54:B55"/>
    <mergeCell ref="B9:B10"/>
    <mergeCell ref="B14:B15"/>
    <mergeCell ref="B19:B20"/>
    <mergeCell ref="B29:B30"/>
    <mergeCell ref="B34:B37"/>
    <mergeCell ref="C24:C28"/>
    <mergeCell ref="A49:A53"/>
    <mergeCell ref="B39:B40"/>
    <mergeCell ref="A24:A28"/>
    <mergeCell ref="A29:A33"/>
    <mergeCell ref="A34:A38"/>
  </mergeCells>
  <phoneticPr fontId="0" type="noConversion"/>
  <pageMargins left="0.15748031496062992" right="0.15748031496062992" top="0.6692913385826772" bottom="0.39370078740157483" header="0.31496062992125984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2018-10-29T07:57:14Z</cp:lastPrinted>
  <dcterms:created xsi:type="dcterms:W3CDTF">2006-09-16T00:00:00Z</dcterms:created>
  <dcterms:modified xsi:type="dcterms:W3CDTF">2019-03-26T09:04:08Z</dcterms:modified>
</cp:coreProperties>
</file>